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G:\.shortcut-targets-by-id\1gRRR1UJnfRv4oknchlJAjSa_HB1yuBKN\1. Comanche ISD\Debt Reports\"/>
    </mc:Choice>
  </mc:AlternateContent>
  <xr:revisionPtr revIDLastSave="0" documentId="13_ncr:1_{92DCC566-A595-4C30-BC63-68EB2EB71FEC}" xr6:coauthVersionLast="47" xr6:coauthVersionMax="47" xr10:uidLastSave="{00000000-0000-0000-0000-000000000000}"/>
  <bookViews>
    <workbookView xWindow="-108" yWindow="-108" windowWidth="23256" windowHeight="12456"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a="1"/>
  <c r="B10" i="4" s="1"/>
  <c r="B12" i="4" a="1"/>
  <c r="B12" i="4" s="1"/>
  <c r="B11" i="4" a="1"/>
  <c r="B11" i="4" s="1"/>
  <c r="E14" i="3"/>
  <c r="D10" i="3"/>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<sst xmlns="http://schemas.openxmlformats.org/spreadsheetml/2006/main" count="441" uniqueCount="317">
  <si>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</si>
  <si>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</si>
  <si>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</si>
  <si>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</si>
  <si>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</si>
  <si>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</si>
  <si>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</si>
  <si>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</si>
  <si>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</si>
  <si>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</si>
  <si>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</si>
  <si>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</si>
  <si>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</si>
  <si>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</si>
  <si>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</si>
  <si>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</si>
  <si>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</si>
  <si>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</si>
  <si>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</si>
  <si>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</si>
  <si>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</si>
  <si>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</si>
  <si>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</si>
  <si>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</si>
  <si>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</si>
  <si>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</si>
  <si>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</si>
  <si>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</si>
  <si>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</si>
  <si>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</si>
  <si>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</si>
  <si>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</si>
  <si>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</si>
  <si>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</si>
  <si>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</si>
  <si>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</si>
  <si>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</si>
  <si>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</si>
  <si>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</si>
  <si>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</si>
  <si>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</si>
  <si>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</si>
  <si>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</si>
  <si>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</si>
  <si>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</si>
  <si>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</si>
  <si>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</si>
  <si>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</si>
  <si>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</si>
  <si>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</si>
  <si>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</si>
  <si>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</si>
  <si>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</si>
  <si>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</si>
  <si>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</si>
  <si>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</si>
  <si>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</si>
  <si>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</si>
  <si>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</si>
  <si>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</si>
  <si>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</si>
  <si>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</si>
  <si>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</si>
  <si>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</si>
  <si>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</si>
  <si>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</si>
  <si>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</si>
  <si>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</si>
  <si>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</si>
  <si>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</si>
  <si>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</si>
  <si>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</si>
  <si>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</si>
  <si>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</si>
  <si>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</si>
  <si>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</si>
  <si>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</si>
  <si>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</si>
  <si>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</si>
  <si>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</si>
  <si>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</si>
  <si>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</si>
  <si>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</si>
  <si>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</si>
  <si>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</si>
  <si>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</si>
  <si>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</si>
  <si>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</si>
  <si>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</si>
  <si>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</si>
  <si>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</si>
  <si>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</si>
  <si>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</si>
  <si>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</si>
  <si>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</si>
  <si>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</si>
  <si>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</si>
  <si>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</si>
  <si>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</si>
  <si>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</si>
  <si>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</si>
  <si>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</si>
  <si>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</si>
  <si>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</si>
  <si>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</si>
  <si>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</si>
  <si>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</si>
  <si>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</si>
  <si>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</si>
  <si>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</si>
  <si>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</si>
  <si>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</si>
  <si>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</si>
  <si>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</si>
  <si>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</si>
  <si>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</si>
  <si>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</si>
  <si>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</si>
  <si>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</si>
  <si>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</si>
  <si>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</si>
  <si>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</si>
  <si>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</si>
  <si>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</si>
  <si>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</si>
  <si>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</si>
  <si>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</si>
  <si>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</si>
  <si>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</si>
  <si>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</si>
  <si>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</si>
  <si>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</si>
  <si>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</si>
  <si>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</si>
  <si>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</si>
  <si>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</si>
  <si>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</si>
  <si>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</si>
  <si>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</si>
  <si>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</si>
  <si>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</si>
  <si>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</si>
  <si>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</si>
  <si>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</si>
  <si>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</si>
  <si>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</si>
  <si>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</si>
  <si>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</si>
  <si>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</si>
  <si>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</si>
  <si>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</si>
  <si>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</si>
  <si>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</si>
  <si>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</si>
  <si>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</si>
  <si>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</si>
  <si>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</si>
  <si>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</si>
  <si>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</si>
  <si>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</si>
  <si>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</si>
  <si>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</si>
  <si>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</si>
  <si>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</si>
  <si>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</si>
  <si>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</si>
  <si>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</si>
  <si>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</si>
  <si>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</si>
  <si>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</si>
  <si>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</si>
  <si>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</si>
  <si>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</si>
  <si>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</si>
  <si>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</si>
  <si>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</si>
  <si>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</si>
  <si>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</si>
  <si>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</si>
  <si>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</si>
  <si>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</si>
  <si>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</si>
  <si>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</si>
  <si>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</si>
  <si>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</si>
  <si>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</si>
  <si>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</si>
  <si>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</si>
  <si>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</si>
  <si>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</si>
  <si>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</si>
  <si>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</si>
  <si>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</si>
  <si>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</si>
  <si>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</si>
  <si>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</si>
  <si>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</si>
  <si>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</si>
  <si>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</si>
  <si>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</si>
  <si>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</si>
  <si>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</si>
  <si>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</si>
  <si>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</si>
  <si>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</si>
  <si>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</si>
  <si>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</si>
  <si>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</si>
  <si>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</si>
  <si>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</si>
  <si>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</si>
  <si>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</si>
  <si>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</si>
  <si>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</si>
  <si>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</si>
  <si>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</si>
  <si>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</si>
  <si>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</si>
  <si>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</si>
  <si>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</si>
  <si>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</si>
  <si>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</si>
  <si>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</si>
  <si>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</si>
  <si>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</si>
  <si>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</si>
  <si>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</si>
  <si>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</si>
  <si>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</si>
  <si>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</si>
  <si>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</si>
  <si>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</si>
  <si>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</si>
  <si>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</si>
  <si>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</si>
  <si>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</si>
  <si>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</si>
  <si>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</si>
  <si>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</si>
  <si>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</si>
  <si>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</si>
  <si>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</si>
  <si>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</si>
  <si>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</si>
  <si>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</si>
  <si>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</si>
  <si>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</si>
  <si>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</si>
  <si>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</si>
  <si>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</si>
  <si>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</si>
  <si>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</si>
  <si>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</si>
  <si>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</si>
  <si>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</si>
  <si>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</si>
  <si>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</si>
  <si>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</si>
  <si>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</si>
  <si>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</si>
  <si>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</si>
  <si>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</si>
  <si>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</si>
  <si>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</si>
  <si>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</si>
  <si>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</si>
  <si>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</si>
  <si>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</si>
  <si>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</si>
  <si>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</si>
  <si>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</si>
  <si>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</si>
  <si>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</si>
  <si>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</si>
  <si>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</si>
  <si>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</si>
  <si>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</si>
  <si>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</si>
  <si>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</si>
  <si>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</si>
  <si>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</si>
  <si>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</si>
  <si>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</si>
  <si>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</si>
  <si>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</si>
  <si>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</si>
  <si>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</si>
  <si>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</si>
  <si>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</si>
  <si>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</si>
  <si>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</si>
  <si>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</si>
  <si>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</si>
  <si>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</si>
  <si>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</si>
  <si>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</si>
  <si>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</si>
  <si>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</si>
  <si>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</si>
  <si>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Comanche Independent School District</t>
  </si>
  <si>
    <t>Unlimited tax school building bonds, series 2013</t>
  </si>
  <si>
    <t>Unlimited tax refunding bonds, series 2014</t>
  </si>
  <si>
    <t>Unlimited tax refunding bonds, series 2020</t>
  </si>
  <si>
    <t>School Buildings</t>
  </si>
  <si>
    <t>Refunding Series 2007 bonds</t>
  </si>
  <si>
    <t>Refunding portions of Series 2013 &amp; 2014 bonds</t>
  </si>
  <si>
    <t>Limited maintenance tax notes series 2008</t>
  </si>
  <si>
    <t>Maintenance tax notes series 2016</t>
  </si>
  <si>
    <t>Maintenance of buildings</t>
  </si>
  <si>
    <t>www.comancheisd.net</t>
  </si>
  <si>
    <t>325-356-2727</t>
  </si>
  <si>
    <t>Kenneth E Thompson</t>
  </si>
  <si>
    <t>Business Consultant</t>
  </si>
  <si>
    <t>325-665-9152</t>
  </si>
  <si>
    <t>kenthompson@esc14.net</t>
  </si>
  <si>
    <t>200 East Highland</t>
  </si>
  <si>
    <t>Comanche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</si>
</sst>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nthompson@esc14.net" TargetMode="External"/><Relationship Id="rId1" Type="http://schemas.openxmlformats.org/officeDocument/2006/relationships/hyperlink" Target="http://www.comancheisd.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D31"/>
  <sheetViews>
    <sheetView tabSelected="1" zoomScale="85" zoomScaleNormal="85" workbookViewId="0">
      <selection activeCell="B25" sqref="B25"/>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17</v>
      </c>
    </row>
    <row r="6" spans="1:2" x14ac:dyDescent="0.3">
      <c r="A6" s="12" t="s">
        <v>22</v>
      </c>
      <c r="B6" s="70"/>
    </row>
    <row r="7" spans="1:2" x14ac:dyDescent="0.3">
      <c r="A7" s="12" t="s">
        <v>239</v>
      </c>
      <c r="B7" s="69">
        <v>2021</v>
      </c>
    </row>
    <row r="8" spans="1:2" x14ac:dyDescent="0.3">
      <c r="A8" s="12" t="s">
        <v>298</v>
      </c>
      <c r="B8" s="71">
        <v>44075</v>
      </c>
    </row>
    <row r="9" spans="1:2" x14ac:dyDescent="0.3">
      <c r="A9" s="12" t="s">
        <v>14</v>
      </c>
      <c r="B9" s="65">
        <f>IF(ISBLANK(B8),"",DATE(YEAR(B8)+1,MONTH(B8),DAY(B8)-1))</f>
        <v>44439</v>
      </c>
    </row>
    <row r="10" spans="1:2" x14ac:dyDescent="0.3">
      <c r="A10" s="12" t="s">
        <v>21</v>
      </c>
      <c r="B10" s="87" t="s">
        <v>309</v>
      </c>
    </row>
    <row r="11" spans="1:2" x14ac:dyDescent="0.3">
      <c r="A11" s="12" t="s">
        <v>240</v>
      </c>
      <c r="B11" s="72" t="s">
        <v>310</v>
      </c>
    </row>
    <row r="12" spans="1:2" x14ac:dyDescent="0.3">
      <c r="A12" s="12" t="s">
        <v>214</v>
      </c>
      <c r="B12" s="69"/>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311</v>
      </c>
    </row>
    <row r="17" spans="1:2" x14ac:dyDescent="0.3">
      <c r="A17" s="15" t="s">
        <v>243</v>
      </c>
      <c r="B17" s="69" t="s">
        <v>312</v>
      </c>
    </row>
    <row r="18" spans="1:2" x14ac:dyDescent="0.3">
      <c r="A18" s="15" t="s">
        <v>244</v>
      </c>
      <c r="B18" s="72" t="s">
        <v>313</v>
      </c>
    </row>
    <row r="19" spans="1:2" x14ac:dyDescent="0.3">
      <c r="A19" s="15" t="s">
        <v>4</v>
      </c>
      <c r="B19" s="88" t="s">
        <v>314</v>
      </c>
    </row>
    <row r="20" spans="1:2" x14ac:dyDescent="0.3">
      <c r="A20" s="15" t="s">
        <v>245</v>
      </c>
      <c r="B20" s="69" t="s">
        <v>315</v>
      </c>
    </row>
    <row r="21" spans="1:2" x14ac:dyDescent="0.3">
      <c r="A21" s="15" t="s">
        <v>5</v>
      </c>
      <c r="B21" s="69"/>
    </row>
    <row r="22" spans="1:2" x14ac:dyDescent="0.3">
      <c r="A22" s="15" t="s">
        <v>246</v>
      </c>
      <c r="B22" s="69" t="s">
        <v>316</v>
      </c>
    </row>
    <row r="23" spans="1:2" x14ac:dyDescent="0.3">
      <c r="A23" s="15" t="s">
        <v>247</v>
      </c>
      <c r="B23" s="73">
        <v>76442</v>
      </c>
    </row>
    <row r="24" spans="1:2" x14ac:dyDescent="0.3">
      <c r="A24" s="15" t="s">
        <v>248</v>
      </c>
      <c r="B24" s="69" t="s">
        <v>316</v>
      </c>
    </row>
    <row r="25" spans="1:2" x14ac:dyDescent="0.3">
      <c r="A25" s="15" t="s">
        <v>279</v>
      </c>
      <c r="B25" s="69" t="s">
        <v>12</v>
      </c>
    </row>
    <row r="26" spans="1:2" x14ac:dyDescent="0.3">
      <c r="A26" s="15" t="s">
        <v>6</v>
      </c>
      <c r="B26" s="69"/>
    </row>
    <row r="27" spans="1:2" x14ac:dyDescent="0.3">
      <c r="A27" s="15" t="s">
        <v>7</v>
      </c>
      <c r="B27" s="69"/>
    </row>
    <row r="28" spans="1:2" x14ac:dyDescent="0.3">
      <c r="A28" s="15" t="s">
        <v>8</v>
      </c>
      <c r="B28" s="69"/>
    </row>
    <row r="29" spans="1:2" x14ac:dyDescent="0.3">
      <c r="A29" s="15" t="s">
        <v>9</v>
      </c>
      <c r="B29" s="69"/>
    </row>
    <row r="30" spans="1:2" x14ac:dyDescent="0.3">
      <c r="A30" s="15" t="s">
        <v>10</v>
      </c>
      <c r="B30" s="69"/>
    </row>
    <row r="31" spans="1:2" x14ac:dyDescent="0.3">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48E3DE66-21CC-4B35-B7E0-FD86766C5832}"/>
    <hyperlink ref="B19" r:id="rId2" xr:uid="{A4E99148-23D6-4357-93C9-B209EA08B0D3}"/>
  </hyperlinks>
  <pageMargins left="0.7" right="0.7" top="0.75" bottom="0.75" header="0.3" footer="0.3"/>
  <pageSetup orientation="landscape"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S111"/>
  <sheetViews>
    <sheetView zoomScale="85" zoomScaleNormal="85" workbookViewId="0">
      <selection activeCell="D15" sqref="D15"/>
    </sheetView>
  </sheetViews>
  <sheetFormatPr defaultColWidth="0" defaultRowHeight="15.6" zeroHeight="1" x14ac:dyDescent="0.3"/>
  <cols>
    <col min="1" max="1" width="39.4414062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Comanche Independent School District</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2021</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3">
      <c r="A10" s="74" t="s">
        <v>300</v>
      </c>
      <c r="B10" s="75"/>
      <c r="C10" s="76">
        <v>5955000</v>
      </c>
      <c r="D10" s="76">
        <f>475000</f>
        <v>475000</v>
      </c>
      <c r="E10" s="77">
        <v>9371059</v>
      </c>
      <c r="F10" s="78">
        <v>45323</v>
      </c>
      <c r="G10" s="75" t="s">
        <v>13</v>
      </c>
      <c r="H10" s="77">
        <v>5955000</v>
      </c>
      <c r="I10" s="77">
        <v>5955000</v>
      </c>
      <c r="J10" s="77">
        <f>H10-I10</f>
        <v>0</v>
      </c>
      <c r="K10" s="75" t="s">
        <v>303</v>
      </c>
      <c r="L10" s="75" t="s">
        <v>13</v>
      </c>
      <c r="M10" s="74" t="s">
        <v>11</v>
      </c>
      <c r="N10" s="74" t="s">
        <v>11</v>
      </c>
      <c r="O10" s="75" t="s">
        <v>11</v>
      </c>
      <c r="P10" s="75" t="s">
        <v>11</v>
      </c>
      <c r="Q10" s="75"/>
      <c r="R10" s="74"/>
      <c r="S10" s="74"/>
    </row>
    <row r="11" spans="1:19" s="3" customFormat="1" x14ac:dyDescent="0.3">
      <c r="A11" s="74" t="s">
        <v>301</v>
      </c>
      <c r="B11" s="74"/>
      <c r="C11" s="76">
        <v>3690000</v>
      </c>
      <c r="D11" s="76">
        <v>1365000</v>
      </c>
      <c r="E11" s="77">
        <v>4628996</v>
      </c>
      <c r="F11" s="78">
        <v>45689</v>
      </c>
      <c r="G11" s="75" t="s">
        <v>13</v>
      </c>
      <c r="H11" s="77">
        <v>3690000</v>
      </c>
      <c r="I11" s="77">
        <v>3690000</v>
      </c>
      <c r="J11" s="77">
        <f t="shared" ref="J11:J61" si="0">H11-I11</f>
        <v>0</v>
      </c>
      <c r="K11" s="75" t="s">
        <v>304</v>
      </c>
      <c r="L11" s="75" t="s">
        <v>13</v>
      </c>
      <c r="M11" s="74"/>
      <c r="N11" s="74"/>
      <c r="O11" s="75"/>
      <c r="P11" s="75"/>
      <c r="Q11" s="75"/>
      <c r="R11" s="74"/>
      <c r="S11" s="74"/>
    </row>
    <row r="12" spans="1:19" s="3" customFormat="1" ht="31.2" x14ac:dyDescent="0.3">
      <c r="A12" s="74" t="s">
        <v>302</v>
      </c>
      <c r="B12" s="74"/>
      <c r="C12" s="76">
        <v>5350000</v>
      </c>
      <c r="D12" s="76">
        <v>5275000</v>
      </c>
      <c r="E12" s="77">
        <v>6948577.5800000001</v>
      </c>
      <c r="F12" s="78">
        <v>48611</v>
      </c>
      <c r="G12" s="75" t="s">
        <v>13</v>
      </c>
      <c r="H12" s="77">
        <v>5350000</v>
      </c>
      <c r="I12" s="77">
        <v>5350000</v>
      </c>
      <c r="J12" s="77">
        <f t="shared" si="0"/>
        <v>0</v>
      </c>
      <c r="K12" s="75" t="s">
        <v>305</v>
      </c>
      <c r="L12" s="75" t="s">
        <v>13</v>
      </c>
      <c r="M12" s="74"/>
      <c r="N12" s="74"/>
      <c r="O12" s="75"/>
      <c r="P12" s="75"/>
      <c r="Q12" s="75"/>
      <c r="R12" s="74"/>
      <c r="S12" s="74"/>
    </row>
    <row r="13" spans="1:19" s="3" customFormat="1" x14ac:dyDescent="0.3">
      <c r="A13" s="74" t="s">
        <v>306</v>
      </c>
      <c r="B13" s="74"/>
      <c r="C13" s="76">
        <v>1200000</v>
      </c>
      <c r="D13" s="76">
        <v>215000</v>
      </c>
      <c r="E13" s="77">
        <v>1614933</v>
      </c>
      <c r="F13" s="78">
        <v>45139</v>
      </c>
      <c r="G13" s="75" t="s">
        <v>13</v>
      </c>
      <c r="H13" s="77">
        <v>1200000</v>
      </c>
      <c r="I13" s="77">
        <v>1200000</v>
      </c>
      <c r="J13" s="77">
        <f>H13-I13</f>
        <v>0</v>
      </c>
      <c r="K13" s="75" t="s">
        <v>303</v>
      </c>
      <c r="L13" s="75" t="s">
        <v>13</v>
      </c>
      <c r="M13" s="74"/>
      <c r="N13" s="74"/>
      <c r="O13" s="75"/>
      <c r="P13" s="75"/>
      <c r="Q13" s="75"/>
      <c r="R13" s="74"/>
      <c r="S13" s="74"/>
    </row>
    <row r="14" spans="1:19" s="3" customFormat="1" x14ac:dyDescent="0.3">
      <c r="A14" s="74" t="s">
        <v>307</v>
      </c>
      <c r="B14" s="74"/>
      <c r="C14" s="76">
        <v>2266000</v>
      </c>
      <c r="D14" s="76">
        <v>1182000</v>
      </c>
      <c r="E14" s="77">
        <f>2266000+248076</f>
        <v>2514076</v>
      </c>
      <c r="F14" s="78">
        <v>47894</v>
      </c>
      <c r="G14" s="75" t="s">
        <v>13</v>
      </c>
      <c r="H14" s="77">
        <v>2266000</v>
      </c>
      <c r="I14" s="77">
        <v>2266000</v>
      </c>
      <c r="J14" s="77">
        <f>H14-I14</f>
        <v>0</v>
      </c>
      <c r="K14" s="75" t="s">
        <v>308</v>
      </c>
      <c r="L14" s="75" t="s">
        <v>13</v>
      </c>
      <c r="M14" s="74"/>
      <c r="N14" s="74"/>
      <c r="O14" s="75"/>
      <c r="P14" s="75"/>
      <c r="Q14" s="75"/>
      <c r="R14" s="74"/>
      <c r="S14" s="74"/>
    </row>
    <row r="15" spans="1:19" s="3" customFormat="1" x14ac:dyDescent="0.3">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3">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3">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3">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3">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3">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3">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3">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3">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3">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3">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3">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3">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3">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3">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3">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3">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3">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3">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3">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3">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3">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3">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3">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3">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3">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3">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3">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3">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3">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3">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3">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3">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3">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3">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A12">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scale="2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6" sqref="B16"/>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Comanche Independent School District</v>
      </c>
      <c r="C3" s="1"/>
      <c r="D3" s="1"/>
      <c r="E3" s="1"/>
      <c r="F3" s="1"/>
      <c r="H3" s="1"/>
      <c r="I3" s="1"/>
      <c r="J3" s="1"/>
      <c r="K3" s="1"/>
    </row>
    <row r="4" spans="1:11" x14ac:dyDescent="0.3">
      <c r="A4" s="12" t="s">
        <v>2</v>
      </c>
      <c r="B4" s="68">
        <f>IF(OR('1 - Contact Information'!B7="",'1 - Contact Information'!B7="(select)"),"",'1 - Contact Information'!B7)</f>
        <v>2021</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80" cm="1">
        <f t="array" ref="B10">SUM(+'2 - Individual Debt Obligations'!C10:C14)</f>
        <v>18461000</v>
      </c>
    </row>
    <row r="11" spans="1:11" x14ac:dyDescent="0.3">
      <c r="A11" s="52" t="s">
        <v>81</v>
      </c>
      <c r="B11" s="80" cm="1">
        <f t="array" ref="B11">SUM(+'2 - Individual Debt Obligations'!D10:D14)</f>
        <v>8512000</v>
      </c>
    </row>
    <row r="12" spans="1:11" ht="31.2" x14ac:dyDescent="0.3">
      <c r="A12" s="52" t="s">
        <v>82</v>
      </c>
      <c r="B12" s="80" cm="1">
        <f t="array" ref="B12">SUM(+'2 - Individual Debt Obligations'!E10:E14)</f>
        <v>25077641.579999998</v>
      </c>
    </row>
    <row r="13" spans="1:11" x14ac:dyDescent="0.3">
      <c r="A13" s="18"/>
      <c r="B13" s="18"/>
    </row>
    <row r="14" spans="1:11" ht="31.2" x14ac:dyDescent="0.3">
      <c r="A14" s="25" t="s">
        <v>224</v>
      </c>
      <c r="B14" s="26"/>
    </row>
    <row r="15" spans="1:11" x14ac:dyDescent="0.3">
      <c r="A15" s="51" t="s">
        <v>83</v>
      </c>
      <c r="B15" s="79"/>
    </row>
    <row r="16" spans="1:11" ht="31.2" x14ac:dyDescent="0.3">
      <c r="A16" s="52" t="s">
        <v>84</v>
      </c>
      <c r="B16" s="80"/>
    </row>
    <row r="17" spans="1:2" ht="31.2" x14ac:dyDescent="0.3">
      <c r="A17" s="52" t="s">
        <v>85</v>
      </c>
      <c r="B17" s="80"/>
    </row>
    <row r="18" spans="1:2" x14ac:dyDescent="0.3">
      <c r="A18" s="18"/>
      <c r="B18" s="18"/>
    </row>
    <row r="19" spans="1:2" ht="31.2" x14ac:dyDescent="0.3">
      <c r="A19" s="25" t="s">
        <v>223</v>
      </c>
      <c r="B19" s="28"/>
    </row>
    <row r="20" spans="1:2" x14ac:dyDescent="0.3">
      <c r="A20" s="51" t="s">
        <v>290</v>
      </c>
      <c r="B20" s="81"/>
    </row>
    <row r="21" spans="1:2" x14ac:dyDescent="0.3">
      <c r="A21" s="51" t="s">
        <v>291</v>
      </c>
      <c r="B21" s="82"/>
    </row>
    <row r="22" spans="1:2" ht="31.5" customHeight="1" x14ac:dyDescent="0.3">
      <c r="A22" s="51" t="s">
        <v>86</v>
      </c>
      <c r="B22" s="79"/>
    </row>
    <row r="23" spans="1:2" ht="31.2" x14ac:dyDescent="0.3">
      <c r="A23" s="52" t="s">
        <v>87</v>
      </c>
      <c r="B23" s="80"/>
    </row>
    <row r="24" spans="1:2" ht="47.25" customHeight="1" x14ac:dyDescent="0.3">
      <c r="A24" s="52" t="s">
        <v>88</v>
      </c>
      <c r="B24" s="80"/>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3"/>
    </row>
    <row r="5" spans="1:2" x14ac:dyDescent="0.3">
      <c r="A5" s="9">
        <v>2</v>
      </c>
      <c r="B5" s="83"/>
    </row>
    <row r="6" spans="1:2" x14ac:dyDescent="0.3">
      <c r="A6" s="9">
        <v>3</v>
      </c>
      <c r="B6" s="83"/>
    </row>
    <row r="7" spans="1:2" x14ac:dyDescent="0.3">
      <c r="A7" s="9">
        <v>4</v>
      </c>
      <c r="B7" s="83"/>
    </row>
    <row r="8" spans="1:2" x14ac:dyDescent="0.3">
      <c r="A8" s="9">
        <v>5</v>
      </c>
      <c r="B8" s="83"/>
    </row>
    <row r="9" spans="1:2" x14ac:dyDescent="0.3">
      <c r="A9" s="9">
        <v>6</v>
      </c>
      <c r="B9" s="83"/>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Ken Thompson</cp:lastModifiedBy>
  <cp:lastPrinted>2022-10-18T18:51:13Z</cp:lastPrinted>
  <dcterms:created xsi:type="dcterms:W3CDTF">2017-01-13T17:49:37Z</dcterms:created>
  <dcterms:modified xsi:type="dcterms:W3CDTF">2022-10-18T19:57:17Z</dcterms:modified>
</cp:coreProperties>
</file>